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 DE PERSONAL 2023\"/>
    </mc:Choice>
  </mc:AlternateContent>
  <bookViews>
    <workbookView xWindow="0" yWindow="0" windowWidth="28800" windowHeight="11955"/>
  </bookViews>
  <sheets>
    <sheet name="PLANTA" sheetId="1" r:id="rId1"/>
    <sheet name="Hoja1" sheetId="2" r:id="rId2"/>
  </sheets>
  <externalReferences>
    <externalReference r:id="rId3"/>
    <externalReference r:id="rId4"/>
  </externalReferences>
  <definedNames>
    <definedName name="_xlnm._FilterDatabase" localSheetId="0" hidden="1">PLANTA!$A$2:$W$8</definedName>
    <definedName name="algo" localSheetId="0">#REF!</definedName>
    <definedName name="algo">#REF!</definedName>
    <definedName name="algo1" localSheetId="0">#REF!</definedName>
    <definedName name="algo1">#REF!</definedName>
    <definedName name="ESCALA" localSheetId="0">#REF!</definedName>
    <definedName name="ESCALA">#REF!</definedName>
    <definedName name="OPCION2" localSheetId="0">#REF!</definedName>
    <definedName name="OPCION2">#REF!</definedName>
    <definedName name="otro" localSheetId="0">#REF!</definedName>
    <definedName name="ot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O8" i="1" l="1"/>
  <c r="P8" i="1" s="1"/>
  <c r="O7" i="1"/>
  <c r="P7" i="1" s="1"/>
  <c r="O6" i="1"/>
  <c r="P6" i="1" s="1"/>
  <c r="O5" i="1"/>
  <c r="P5" i="1" s="1"/>
  <c r="O4" i="1"/>
  <c r="P4" i="1" s="1"/>
  <c r="O3" i="1"/>
  <c r="P3" i="1" s="1"/>
  <c r="U5" i="1" l="1"/>
  <c r="T5" i="1"/>
  <c r="S5" i="1"/>
  <c r="Q5" i="1"/>
  <c r="R5" i="1" s="1"/>
  <c r="V5" i="1"/>
  <c r="V8" i="1"/>
  <c r="U8" i="1"/>
  <c r="T8" i="1"/>
  <c r="S8" i="1"/>
  <c r="Q8" i="1"/>
  <c r="R8" i="1" s="1"/>
  <c r="V3" i="1"/>
  <c r="U3" i="1"/>
  <c r="T3" i="1"/>
  <c r="S3" i="1"/>
  <c r="Q3" i="1"/>
  <c r="R3" i="1" s="1"/>
  <c r="V4" i="1"/>
  <c r="U4" i="1"/>
  <c r="T4" i="1"/>
  <c r="S4" i="1"/>
  <c r="Q4" i="1"/>
  <c r="R4" i="1" s="1"/>
  <c r="Q6" i="1"/>
  <c r="R6" i="1" s="1"/>
  <c r="V6" i="1"/>
  <c r="U6" i="1"/>
  <c r="T6" i="1"/>
  <c r="S6" i="1"/>
  <c r="V7" i="1"/>
  <c r="U7" i="1"/>
  <c r="T7" i="1"/>
  <c r="S7" i="1"/>
  <c r="Q7" i="1"/>
  <c r="R7" i="1" s="1"/>
  <c r="W6" i="1" l="1"/>
  <c r="W4" i="1"/>
  <c r="W5" i="1"/>
  <c r="W3" i="1"/>
  <c r="W8" i="1"/>
  <c r="W7" i="1"/>
</calcChain>
</file>

<file path=xl/sharedStrings.xml><?xml version="1.0" encoding="utf-8"?>
<sst xmlns="http://schemas.openxmlformats.org/spreadsheetml/2006/main" count="174" uniqueCount="93">
  <si>
    <t>PERSONAL DE PLANTA DE LA UNIDAD DE TRANSPARENCIA Y LUCHA CONTRA LA CORRUPCIÓN</t>
  </si>
  <si>
    <t>DA</t>
  </si>
  <si>
    <t>DESCRIPCION DA</t>
  </si>
  <si>
    <t>UE</t>
  </si>
  <si>
    <t>DESCRIPCION UE</t>
  </si>
  <si>
    <t>CAT PROG</t>
  </si>
  <si>
    <t>FTE FIN</t>
  </si>
  <si>
    <t xml:space="preserve">CARGO </t>
  </si>
  <si>
    <t>PUESTO</t>
  </si>
  <si>
    <t>HABER BASICO MENSUAL  BS.</t>
  </si>
  <si>
    <t>HABER ANUAL Bs (12100)</t>
  </si>
  <si>
    <t>AGUINALDO
(12100)</t>
  </si>
  <si>
    <t>13110
CNS 10%</t>
  </si>
  <si>
    <t>13120
AFP 1.71%</t>
  </si>
  <si>
    <t>13131
APORTE SOLIDARIO 3.5%</t>
  </si>
  <si>
    <t>13200
PROVIVIENDA 2%</t>
  </si>
  <si>
    <t>TOTAL GASTO PERSONAL EVENTUAL</t>
  </si>
  <si>
    <t>DESPACHO ALCALDE MUNICIPAL</t>
  </si>
  <si>
    <t>ADMINISTRACIÓN DESPACHO ALCALDE MUNICIPAL</t>
  </si>
  <si>
    <t>000-0-002</t>
  </si>
  <si>
    <t>JEFE DE UNIDAD</t>
  </si>
  <si>
    <t>JEFE DE UNIDAD DE TRANSPARENCIA Y LUCHA CONTRA LA CORRUPCIÓN</t>
  </si>
  <si>
    <t>RESPONSABLE SECTOR I</t>
  </si>
  <si>
    <t>RESPONSABLE DE LUCHA CONTRA LA CORRUPCIÓN</t>
  </si>
  <si>
    <t>RESPONSABLE DE ETICA Y TRANSPARENCIA</t>
  </si>
  <si>
    <t>TÉCNICO ADMINISTRATIVO I</t>
  </si>
  <si>
    <t>ASISTENTE FINANCIERO</t>
  </si>
  <si>
    <t>TÉCNICO ADMINISTRATIVO II</t>
  </si>
  <si>
    <t>ASISTENTE LEGAL</t>
  </si>
  <si>
    <t>TÉCNICO ADMINISTRATIVO III</t>
  </si>
  <si>
    <t>OPERADOR DE PLATAFORMA</t>
  </si>
  <si>
    <t>PLANILLA PERSONAL EVENTUAL UNIDAD DE TRANSPARENCIA Y LUCHA CONTRA LA CORRUPCIÓN</t>
  </si>
  <si>
    <t>340-0-431</t>
  </si>
  <si>
    <t>PROFESIONAL II</t>
  </si>
  <si>
    <t>ANALISTA DE SISTEMAS</t>
  </si>
  <si>
    <t>PROFESIONAL IV</t>
  </si>
  <si>
    <t>ABOGADO INTERNO</t>
  </si>
  <si>
    <t>PROFESIONAL VI</t>
  </si>
  <si>
    <t>ANALISTA ADMINISTRATIVO</t>
  </si>
  <si>
    <t>ASISTENTE V</t>
  </si>
  <si>
    <t>ASISTENTE ADMINISTRATIVO</t>
  </si>
  <si>
    <t>ASISTENTE VI</t>
  </si>
  <si>
    <t>PERSONAL EVENTUAL DE LA UNIDAD DE TRANSPARENCIA Y LUCHA CONTRA LA CORRUPCIÓN</t>
  </si>
  <si>
    <t>ANALISTA FINANCIERO</t>
  </si>
  <si>
    <t>NOMBRES</t>
  </si>
  <si>
    <t>PRIMER APELLLIDO</t>
  </si>
  <si>
    <t>SEGUNDO APELLIDO</t>
  </si>
  <si>
    <t>GERMAN MARCELO</t>
  </si>
  <si>
    <t>AGUILAR</t>
  </si>
  <si>
    <t>USQUIANO</t>
  </si>
  <si>
    <t>JESUS ORLANDO</t>
  </si>
  <si>
    <t>COAQUIRA</t>
  </si>
  <si>
    <t>ILLANES</t>
  </si>
  <si>
    <t>GONZALO MAURICIO MARTIN</t>
  </si>
  <si>
    <t>LINARES</t>
  </si>
  <si>
    <t>VALDEZ</t>
  </si>
  <si>
    <t>ROXANA REINA</t>
  </si>
  <si>
    <t>MINAYA</t>
  </si>
  <si>
    <t>TARQUI</t>
  </si>
  <si>
    <t>RAUL POLICARPIO</t>
  </si>
  <si>
    <t>PAIRO</t>
  </si>
  <si>
    <t>TICONA</t>
  </si>
  <si>
    <t>DANIELA XIMENA</t>
  </si>
  <si>
    <t>CARRANZA</t>
  </si>
  <si>
    <t>CASANOVA</t>
  </si>
  <si>
    <t>ALFREDO EMILIO</t>
  </si>
  <si>
    <t>ANDRADE</t>
  </si>
  <si>
    <t>MORANT</t>
  </si>
  <si>
    <t>HENRY ALBERTO</t>
  </si>
  <si>
    <t>TORRES</t>
  </si>
  <si>
    <t>GUTIERREZ</t>
  </si>
  <si>
    <t>OSMAN DENNIS</t>
  </si>
  <si>
    <t>CHAVEZ</t>
  </si>
  <si>
    <t>GALARZA</t>
  </si>
  <si>
    <t>LORENA DENISE</t>
  </si>
  <si>
    <t>SOTO</t>
  </si>
  <si>
    <t>VELASQUEZ</t>
  </si>
  <si>
    <t>KENNY VICTOR</t>
  </si>
  <si>
    <t>VARGAS</t>
  </si>
  <si>
    <t>PAOLA ANAHI</t>
  </si>
  <si>
    <t>GUEVARA</t>
  </si>
  <si>
    <t>ESCOBAR</t>
  </si>
  <si>
    <t>FEBE</t>
  </si>
  <si>
    <t>LIMA</t>
  </si>
  <si>
    <t>ARUISA</t>
  </si>
  <si>
    <t>YOLANDA ROMULA</t>
  </si>
  <si>
    <t>TICLO</t>
  </si>
  <si>
    <t>FERNANDO BORIS</t>
  </si>
  <si>
    <t>COPANA</t>
  </si>
  <si>
    <t>GUZMAN</t>
  </si>
  <si>
    <t>CANTIDAD</t>
  </si>
  <si>
    <t>FECHA INICIO</t>
  </si>
  <si>
    <t>FECHA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</si>
</sst>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9" tint="-0.499984740745262"/>
      <name val="Arial"/>
      <family val="2"/>
    </font>
    <font>
      <b/>
      <sz val="8"/>
      <color theme="3" tint="-0.249977111117893"/>
      <name val="Arial"/>
      <family val="2"/>
    </font>
    <font>
      <b/>
      <sz val="8"/>
      <color theme="1" tint="0.499984740745262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46F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Fill="1" applyBorder="1" applyAlignment="1">
      <alignment vertical="center"/>
    </xf>
    <xf numFmtId="165" fontId="5" fillId="3" borderId="2" xfId="3" applyNumberFormat="1" applyFont="1" applyFill="1" applyBorder="1" applyAlignment="1">
      <alignment horizontal="center" vertical="center" wrapText="1"/>
    </xf>
    <xf numFmtId="165" fontId="6" fillId="3" borderId="2" xfId="3" applyNumberFormat="1" applyFont="1" applyFill="1" applyBorder="1" applyAlignment="1">
      <alignment horizontal="center" vertical="center" wrapText="1"/>
    </xf>
    <xf numFmtId="0" fontId="7" fillId="3" borderId="2" xfId="4" applyNumberFormat="1" applyFont="1" applyFill="1" applyBorder="1" applyAlignment="1">
      <alignment horizontal="center" vertical="center" wrapText="1"/>
    </xf>
    <xf numFmtId="165" fontId="8" fillId="3" borderId="2" xfId="4" applyNumberFormat="1" applyFont="1" applyFill="1" applyBorder="1" applyAlignment="1">
      <alignment horizontal="center" vertical="center" wrapText="1"/>
    </xf>
    <xf numFmtId="0" fontId="6" fillId="3" borderId="2" xfId="3" applyNumberFormat="1" applyFont="1" applyFill="1" applyBorder="1" applyAlignment="1">
      <alignment horizontal="center" vertical="center" wrapText="1"/>
    </xf>
    <xf numFmtId="4" fontId="6" fillId="3" borderId="2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3" fontId="11" fillId="4" borderId="2" xfId="1" applyFont="1" applyFill="1" applyBorder="1" applyAlignment="1">
      <alignment vertical="center"/>
    </xf>
    <xf numFmtId="43" fontId="11" fillId="4" borderId="2" xfId="1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43" fontId="10" fillId="0" borderId="2" xfId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10" fillId="0" borderId="2" xfId="1" applyNumberFormat="1" applyFont="1" applyFill="1" applyBorder="1" applyAlignment="1">
      <alignment vertical="center"/>
    </xf>
    <xf numFmtId="4" fontId="4" fillId="0" borderId="2" xfId="3" applyNumberFormat="1" applyFont="1" applyFill="1" applyBorder="1" applyAlignment="1">
      <alignment horizontal="right" vertical="center" wrapText="1"/>
    </xf>
    <xf numFmtId="167" fontId="11" fillId="4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5" fillId="3" borderId="2" xfId="3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Millares 2 5 2" xf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%20UTLCC%202026%20PLANTA%20Y%20CONTRA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CONTRATOS%20HASTA%20SEPTIEMBRE%202026%20UTLCC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"/>
      <sheetName val="2025"/>
      <sheetName val="PLANTA"/>
      <sheetName val="Hoja1"/>
    </sheetNames>
    <sheetDataSet>
      <sheetData sheetId="0">
        <row r="3">
          <cell r="B3" t="str">
            <v>ALCALDE MUNICIPAL</v>
          </cell>
          <cell r="D3">
            <v>19834</v>
          </cell>
        </row>
        <row r="4">
          <cell r="B4" t="str">
            <v>CONCEJALES</v>
          </cell>
          <cell r="D4">
            <v>19176</v>
          </cell>
        </row>
        <row r="5">
          <cell r="B5" t="str">
            <v>SECRETARIO EJECUTIVO MUNICIPAL</v>
          </cell>
          <cell r="D5">
            <v>18565</v>
          </cell>
        </row>
        <row r="6">
          <cell r="B6" t="str">
            <v>SECRETARIO MUNICIPAL</v>
          </cell>
          <cell r="D6">
            <v>18320</v>
          </cell>
        </row>
        <row r="7">
          <cell r="B7" t="str">
            <v>SUB ALCALDE</v>
          </cell>
          <cell r="D7">
            <v>18077</v>
          </cell>
        </row>
        <row r="8">
          <cell r="B8" t="str">
            <v>GERENTE I</v>
          </cell>
          <cell r="D8">
            <v>17710</v>
          </cell>
        </row>
        <row r="9">
          <cell r="B9" t="str">
            <v>DIRECTOR I</v>
          </cell>
          <cell r="D9">
            <v>17710</v>
          </cell>
        </row>
        <row r="10">
          <cell r="B10" t="str">
            <v>DIRECTOR DE DESCONCENTRADA I</v>
          </cell>
          <cell r="D10">
            <v>17710</v>
          </cell>
        </row>
        <row r="11">
          <cell r="B11" t="str">
            <v>ASESOR I</v>
          </cell>
          <cell r="D11">
            <v>17710</v>
          </cell>
        </row>
        <row r="12">
          <cell r="B12" t="str">
            <v>COORDINADOR I</v>
          </cell>
          <cell r="D12">
            <v>17710</v>
          </cell>
        </row>
        <row r="13">
          <cell r="B13" t="str">
            <v>DIRECTOR II</v>
          </cell>
          <cell r="D13">
            <v>15878</v>
          </cell>
        </row>
        <row r="14">
          <cell r="B14" t="str">
            <v>ASESOR II</v>
          </cell>
          <cell r="D14">
            <v>15878</v>
          </cell>
        </row>
        <row r="15">
          <cell r="B15" t="str">
            <v>ASESOR LEGAL I</v>
          </cell>
          <cell r="D15">
            <v>15878</v>
          </cell>
        </row>
        <row r="16">
          <cell r="B16" t="str">
            <v>COORDINADOR II</v>
          </cell>
          <cell r="D16">
            <v>15878</v>
          </cell>
        </row>
        <row r="17">
          <cell r="B17" t="str">
            <v>JEFE DE UNIDAD</v>
          </cell>
          <cell r="D17">
            <v>15878</v>
          </cell>
        </row>
        <row r="18">
          <cell r="B18" t="str">
            <v>ADMINISTRADOR DESCONCENTRADA I</v>
          </cell>
          <cell r="D18">
            <v>14046</v>
          </cell>
        </row>
        <row r="19">
          <cell r="B19" t="str">
            <v>GERENTE II</v>
          </cell>
          <cell r="D19">
            <v>14046</v>
          </cell>
        </row>
        <row r="20">
          <cell r="B20" t="str">
            <v>ASESOR III</v>
          </cell>
          <cell r="D20">
            <v>14046</v>
          </cell>
        </row>
        <row r="21">
          <cell r="B21" t="str">
            <v>ASESOR LEGAL II</v>
          </cell>
          <cell r="D21">
            <v>14046</v>
          </cell>
        </row>
        <row r="22">
          <cell r="B22" t="str">
            <v>COORDINADOR III</v>
          </cell>
          <cell r="D22">
            <v>14046</v>
          </cell>
        </row>
        <row r="23">
          <cell r="B23" t="str">
            <v>JEFE DE UNIDAD I</v>
          </cell>
          <cell r="D23">
            <v>14046</v>
          </cell>
        </row>
        <row r="24">
          <cell r="B24" t="str">
            <v>INTENDENTE</v>
          </cell>
          <cell r="D24">
            <v>14046</v>
          </cell>
        </row>
        <row r="25">
          <cell r="B25" t="str">
            <v>ASESOR IV</v>
          </cell>
          <cell r="D25">
            <v>12826</v>
          </cell>
        </row>
        <row r="26">
          <cell r="B26" t="str">
            <v>ASESOR LEGAL III</v>
          </cell>
          <cell r="D26">
            <v>12826</v>
          </cell>
        </row>
        <row r="27">
          <cell r="B27" t="str">
            <v>COORDINADOR IV</v>
          </cell>
          <cell r="D27">
            <v>12826</v>
          </cell>
        </row>
        <row r="28">
          <cell r="B28" t="str">
            <v>ADMINISTRADOR DESCONCENTRADA II</v>
          </cell>
          <cell r="D28">
            <v>10992</v>
          </cell>
        </row>
        <row r="29">
          <cell r="B29" t="str">
            <v>ASESOR V</v>
          </cell>
          <cell r="D29">
            <v>10992</v>
          </cell>
        </row>
        <row r="30">
          <cell r="B30" t="str">
            <v>ASESOR LEGAL IV</v>
          </cell>
          <cell r="D30">
            <v>10992</v>
          </cell>
        </row>
        <row r="31">
          <cell r="B31" t="str">
            <v>COORDINADOR V</v>
          </cell>
          <cell r="D31">
            <v>10992</v>
          </cell>
        </row>
        <row r="32">
          <cell r="B32" t="str">
            <v>JEFE DE UNIDAD II</v>
          </cell>
          <cell r="D32">
            <v>10992</v>
          </cell>
        </row>
        <row r="33">
          <cell r="B33" t="str">
            <v>SUB INTENDENTE</v>
          </cell>
          <cell r="D33">
            <v>10992</v>
          </cell>
        </row>
        <row r="34">
          <cell r="B34" t="str">
            <v>JEFE DE SECCIÓN I</v>
          </cell>
          <cell r="D34">
            <v>10992</v>
          </cell>
        </row>
        <row r="35">
          <cell r="B35" t="str">
            <v>RESPONSABLE SECTOR I</v>
          </cell>
          <cell r="D35">
            <v>10992</v>
          </cell>
        </row>
        <row r="36">
          <cell r="B36" t="str">
            <v>ASISTENTE ESTRATÉGICO I</v>
          </cell>
          <cell r="D36">
            <v>10992</v>
          </cell>
        </row>
        <row r="37">
          <cell r="B37" t="str">
            <v>ASESOR VI</v>
          </cell>
          <cell r="D37">
            <v>9443</v>
          </cell>
        </row>
        <row r="38">
          <cell r="B38" t="str">
            <v>ASESOR LEGAL V</v>
          </cell>
          <cell r="D38">
            <v>9443</v>
          </cell>
        </row>
        <row r="39">
          <cell r="B39" t="str">
            <v>COORDINADOR VI</v>
          </cell>
          <cell r="D39">
            <v>9443</v>
          </cell>
        </row>
        <row r="40">
          <cell r="B40" t="str">
            <v>PROFESIONAL I</v>
          </cell>
          <cell r="D40">
            <v>9443</v>
          </cell>
        </row>
        <row r="41">
          <cell r="B41" t="str">
            <v>JEFE DE SECCIÓN II</v>
          </cell>
          <cell r="D41">
            <v>9443</v>
          </cell>
        </row>
        <row r="42">
          <cell r="B42" t="str">
            <v>ASISTENTE ESTRATÉGICO II</v>
          </cell>
          <cell r="D42">
            <v>9443</v>
          </cell>
        </row>
        <row r="43">
          <cell r="B43" t="str">
            <v>ASESOR VII</v>
          </cell>
          <cell r="D43">
            <v>8185</v>
          </cell>
        </row>
        <row r="44">
          <cell r="B44" t="str">
            <v>ASESOR LEGAL VI</v>
          </cell>
          <cell r="D44">
            <v>8185</v>
          </cell>
        </row>
        <row r="45">
          <cell r="B45" t="str">
            <v>PROFESIONAL II</v>
          </cell>
          <cell r="D45">
            <v>8185</v>
          </cell>
        </row>
        <row r="46">
          <cell r="B46" t="str">
            <v>ASISTENTE ESTRATÉGICO III</v>
          </cell>
          <cell r="D46">
            <v>8185</v>
          </cell>
        </row>
        <row r="47">
          <cell r="B47" t="str">
            <v>ASESOR VIII</v>
          </cell>
          <cell r="D47">
            <v>6925</v>
          </cell>
        </row>
        <row r="48">
          <cell r="B48" t="str">
            <v>ASESOR LEGAL VII</v>
          </cell>
          <cell r="D48">
            <v>6925</v>
          </cell>
        </row>
        <row r="49">
          <cell r="B49" t="str">
            <v>COORDINADOR VII</v>
          </cell>
          <cell r="D49">
            <v>6925</v>
          </cell>
        </row>
        <row r="50">
          <cell r="B50" t="str">
            <v>PROFESIONAL III</v>
          </cell>
          <cell r="D50">
            <v>6925</v>
          </cell>
        </row>
        <row r="51">
          <cell r="B51" t="str">
            <v>JEFE DE SECCIÓN III</v>
          </cell>
          <cell r="D51">
            <v>6925</v>
          </cell>
        </row>
        <row r="52">
          <cell r="B52" t="str">
            <v>ASISTENTE ESTRATÉGICO IV</v>
          </cell>
          <cell r="D52">
            <v>6925</v>
          </cell>
        </row>
        <row r="53">
          <cell r="B53" t="str">
            <v>PROFESIONAL IV</v>
          </cell>
          <cell r="D53">
            <v>6295</v>
          </cell>
        </row>
        <row r="54">
          <cell r="B54" t="str">
            <v>PROFESIONAL V</v>
          </cell>
          <cell r="D54">
            <v>5887</v>
          </cell>
        </row>
        <row r="55">
          <cell r="B55" t="str">
            <v>TÉCNICO ADMINISTRATIVO I</v>
          </cell>
          <cell r="D55">
            <v>5887</v>
          </cell>
        </row>
        <row r="56">
          <cell r="B56" t="str">
            <v>ASISTENTE I</v>
          </cell>
          <cell r="D56">
            <v>5887</v>
          </cell>
        </row>
        <row r="57">
          <cell r="B57" t="str">
            <v>PROFESIONAL VI</v>
          </cell>
          <cell r="D57">
            <v>5480</v>
          </cell>
        </row>
        <row r="58">
          <cell r="B58" t="str">
            <v>TÉCNICO ADMINISTRATIVO II</v>
          </cell>
          <cell r="D58">
            <v>5480</v>
          </cell>
        </row>
        <row r="59">
          <cell r="B59" t="str">
            <v>ASISTENTE II</v>
          </cell>
          <cell r="D59">
            <v>5480</v>
          </cell>
        </row>
        <row r="60">
          <cell r="B60" t="str">
            <v>TÉCNICO ADMINISTRATIVO III</v>
          </cell>
          <cell r="D60">
            <v>5341</v>
          </cell>
        </row>
        <row r="61">
          <cell r="B61" t="str">
            <v>ASISTENTE III</v>
          </cell>
          <cell r="D61">
            <v>5341</v>
          </cell>
        </row>
        <row r="62">
          <cell r="B62" t="str">
            <v>TÉCNICO ADMINISTRATIVO IV</v>
          </cell>
          <cell r="D62">
            <v>5196</v>
          </cell>
        </row>
        <row r="63">
          <cell r="B63" t="str">
            <v>ASISTENTE IV</v>
          </cell>
          <cell r="D63">
            <v>5196</v>
          </cell>
        </row>
        <row r="64">
          <cell r="B64" t="str">
            <v>CONDUCTOR BUS I</v>
          </cell>
          <cell r="D64">
            <v>5196</v>
          </cell>
        </row>
        <row r="65">
          <cell r="B65" t="str">
            <v>DIRECTOR DE BANDA</v>
          </cell>
          <cell r="D65">
            <v>5196</v>
          </cell>
        </row>
        <row r="66">
          <cell r="B66" t="str">
            <v>PROFESIONAL VII</v>
          </cell>
          <cell r="D66">
            <v>5048</v>
          </cell>
        </row>
        <row r="67">
          <cell r="B67" t="str">
            <v>TÉCNICO ADMINISTRATIVO V</v>
          </cell>
          <cell r="D67">
            <v>5048</v>
          </cell>
        </row>
        <row r="68">
          <cell r="B68" t="str">
            <v>ASISTENTE V</v>
          </cell>
          <cell r="D68">
            <v>5048</v>
          </cell>
        </row>
        <row r="69">
          <cell r="B69" t="str">
            <v>CONDUCTOR BUS II</v>
          </cell>
          <cell r="D69">
            <v>5048</v>
          </cell>
        </row>
        <row r="70">
          <cell r="B70" t="str">
            <v>MÚSICO MAYOR</v>
          </cell>
          <cell r="D70">
            <v>5048</v>
          </cell>
        </row>
        <row r="71">
          <cell r="B71" t="str">
            <v>LABORAL I</v>
          </cell>
          <cell r="D71">
            <v>4894</v>
          </cell>
        </row>
        <row r="72">
          <cell r="B72" t="str">
            <v>MÚSICO I</v>
          </cell>
          <cell r="D72">
            <v>4894</v>
          </cell>
        </row>
        <row r="73">
          <cell r="B73" t="str">
            <v>TÉCNICO ADMINISTRATIVO VI</v>
          </cell>
          <cell r="D73">
            <v>4789</v>
          </cell>
        </row>
        <row r="74">
          <cell r="B74" t="str">
            <v>ASISTENTE VI</v>
          </cell>
          <cell r="D74">
            <v>4789</v>
          </cell>
        </row>
        <row r="75">
          <cell r="B75" t="str">
            <v>CONDUCTOR BUS III</v>
          </cell>
          <cell r="D75">
            <v>4789</v>
          </cell>
        </row>
        <row r="76">
          <cell r="B76" t="str">
            <v>LABORAL II</v>
          </cell>
          <cell r="D76">
            <v>4789</v>
          </cell>
        </row>
        <row r="77">
          <cell r="B77" t="str">
            <v>MÚSICO II</v>
          </cell>
          <cell r="D77">
            <v>4789</v>
          </cell>
        </row>
        <row r="78">
          <cell r="B78" t="str">
            <v>TÉCNICO ADMINISTRATIVO VII</v>
          </cell>
          <cell r="D78">
            <v>4686</v>
          </cell>
        </row>
        <row r="79">
          <cell r="B79" t="str">
            <v>ASISTENTE VII</v>
          </cell>
          <cell r="D79">
            <v>4686</v>
          </cell>
        </row>
        <row r="80">
          <cell r="B80" t="str">
            <v>CONDUCTOR BUS IV</v>
          </cell>
          <cell r="D80">
            <v>4686</v>
          </cell>
        </row>
        <row r="81">
          <cell r="B81" t="str">
            <v>LABORAL III</v>
          </cell>
          <cell r="D81">
            <v>4686</v>
          </cell>
        </row>
        <row r="82">
          <cell r="B82" t="str">
            <v>MÚSICO III</v>
          </cell>
          <cell r="D82">
            <v>4686</v>
          </cell>
        </row>
        <row r="83">
          <cell r="B83" t="str">
            <v>LABORAL IV</v>
          </cell>
          <cell r="D83">
            <v>4581</v>
          </cell>
        </row>
        <row r="84">
          <cell r="B84" t="str">
            <v>CONDUCTOR BUS V</v>
          </cell>
          <cell r="D84">
            <v>4436</v>
          </cell>
        </row>
        <row r="85">
          <cell r="B85" t="str">
            <v>ASISTENTE VIII</v>
          </cell>
          <cell r="D85">
            <v>4398</v>
          </cell>
        </row>
        <row r="86">
          <cell r="B86" t="str">
            <v>LABORAL V</v>
          </cell>
          <cell r="D86">
            <v>3950</v>
          </cell>
        </row>
        <row r="87">
          <cell r="B87" t="str">
            <v>LABORAL VI</v>
          </cell>
          <cell r="D87">
            <v>3336</v>
          </cell>
        </row>
        <row r="88">
          <cell r="B88" t="str">
            <v>ANFITRIÓN I</v>
          </cell>
          <cell r="D88">
            <v>3336</v>
          </cell>
        </row>
        <row r="89">
          <cell r="B89" t="str">
            <v>LABORAL VII</v>
          </cell>
          <cell r="D89">
            <v>2976</v>
          </cell>
        </row>
        <row r="90">
          <cell r="B90" t="str">
            <v>ANFITRIÓN II</v>
          </cell>
          <cell r="D90">
            <v>2976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"/>
      <sheetName val="2025"/>
      <sheetName val="AJUSTE 2026"/>
      <sheetName val="PLANTA"/>
      <sheetName val="POA 2026"/>
      <sheetName val="AJUSTE 2026 (2)"/>
      <sheetName val="Hoja1"/>
    </sheetNames>
    <sheetDataSet>
      <sheetData sheetId="0">
        <row r="3">
          <cell r="B3" t="str">
            <v>ALCALDE MUNICIPAL</v>
          </cell>
          <cell r="D3">
            <v>19834</v>
          </cell>
        </row>
        <row r="4">
          <cell r="B4" t="str">
            <v>CONCEJALES</v>
          </cell>
          <cell r="D4">
            <v>19176</v>
          </cell>
        </row>
        <row r="5">
          <cell r="B5" t="str">
            <v>SECRETARIO EJECUTIVO MUNICIPAL</v>
          </cell>
          <cell r="D5">
            <v>18565</v>
          </cell>
        </row>
        <row r="6">
          <cell r="B6" t="str">
            <v>SECRETARIO MUNICIPAL</v>
          </cell>
          <cell r="D6">
            <v>18320</v>
          </cell>
        </row>
        <row r="7">
          <cell r="B7" t="str">
            <v>SUB ALCALDE</v>
          </cell>
          <cell r="D7">
            <v>18077</v>
          </cell>
        </row>
        <row r="8">
          <cell r="B8" t="str">
            <v>GERENTE I</v>
          </cell>
          <cell r="D8">
            <v>17710</v>
          </cell>
        </row>
        <row r="9">
          <cell r="B9" t="str">
            <v>DIRECTOR I</v>
          </cell>
          <cell r="D9">
            <v>17710</v>
          </cell>
        </row>
        <row r="10">
          <cell r="B10" t="str">
            <v>DIRECTOR DE DESCONCENTRADA I</v>
          </cell>
          <cell r="D10">
            <v>17710</v>
          </cell>
        </row>
        <row r="11">
          <cell r="B11" t="str">
            <v>ASESOR I</v>
          </cell>
          <cell r="D11">
            <v>17710</v>
          </cell>
        </row>
        <row r="12">
          <cell r="B12" t="str">
            <v>COORDINADOR I</v>
          </cell>
          <cell r="D12">
            <v>17710</v>
          </cell>
        </row>
        <row r="13">
          <cell r="B13" t="str">
            <v>DIRECTOR II</v>
          </cell>
          <cell r="D13">
            <v>15878</v>
          </cell>
        </row>
        <row r="14">
          <cell r="B14" t="str">
            <v>ASESOR II</v>
          </cell>
          <cell r="D14">
            <v>15878</v>
          </cell>
        </row>
        <row r="15">
          <cell r="B15" t="str">
            <v>ASESOR LEGAL I</v>
          </cell>
          <cell r="D15">
            <v>15878</v>
          </cell>
        </row>
        <row r="16">
          <cell r="B16" t="str">
            <v>COORDINADOR II</v>
          </cell>
          <cell r="D16">
            <v>15878</v>
          </cell>
        </row>
        <row r="17">
          <cell r="B17" t="str">
            <v>JEFE DE UNIDAD</v>
          </cell>
          <cell r="D17">
            <v>15878</v>
          </cell>
        </row>
        <row r="18">
          <cell r="B18" t="str">
            <v>ADMINISTRADOR DESCONCENTRADA I</v>
          </cell>
          <cell r="D18">
            <v>14046</v>
          </cell>
        </row>
        <row r="19">
          <cell r="B19" t="str">
            <v>GERENTE II</v>
          </cell>
          <cell r="D19">
            <v>14046</v>
          </cell>
        </row>
        <row r="20">
          <cell r="B20" t="str">
            <v>ASESOR III</v>
          </cell>
          <cell r="D20">
            <v>14046</v>
          </cell>
        </row>
        <row r="21">
          <cell r="B21" t="str">
            <v>ASESOR LEGAL II</v>
          </cell>
          <cell r="D21">
            <v>14046</v>
          </cell>
        </row>
        <row r="22">
          <cell r="B22" t="str">
            <v>COORDINADOR III</v>
          </cell>
          <cell r="D22">
            <v>14046</v>
          </cell>
        </row>
        <row r="23">
          <cell r="B23" t="str">
            <v>JEFE DE UNIDAD I</v>
          </cell>
          <cell r="D23">
            <v>14046</v>
          </cell>
        </row>
        <row r="24">
          <cell r="B24" t="str">
            <v>INTENDENTE</v>
          </cell>
          <cell r="D24">
            <v>14046</v>
          </cell>
        </row>
        <row r="25">
          <cell r="B25" t="str">
            <v>ASESOR IV</v>
          </cell>
          <cell r="D25">
            <v>12826</v>
          </cell>
        </row>
        <row r="26">
          <cell r="B26" t="str">
            <v>ASESOR LEGAL III</v>
          </cell>
          <cell r="D26">
            <v>12826</v>
          </cell>
        </row>
        <row r="27">
          <cell r="B27" t="str">
            <v>COORDINADOR IV</v>
          </cell>
          <cell r="D27">
            <v>12826</v>
          </cell>
        </row>
        <row r="28">
          <cell r="B28" t="str">
            <v>ADMINISTRADOR DESCONCENTRADA II</v>
          </cell>
          <cell r="D28">
            <v>10992</v>
          </cell>
        </row>
        <row r="29">
          <cell r="B29" t="str">
            <v>ASESOR V</v>
          </cell>
          <cell r="D29">
            <v>10992</v>
          </cell>
        </row>
        <row r="30">
          <cell r="B30" t="str">
            <v>ASESOR LEGAL IV</v>
          </cell>
          <cell r="D30">
            <v>10992</v>
          </cell>
        </row>
        <row r="31">
          <cell r="B31" t="str">
            <v>COORDINADOR V</v>
          </cell>
          <cell r="D31">
            <v>10992</v>
          </cell>
        </row>
        <row r="32">
          <cell r="B32" t="str">
            <v>JEFE DE UNIDAD II</v>
          </cell>
          <cell r="D32">
            <v>10992</v>
          </cell>
        </row>
        <row r="33">
          <cell r="B33" t="str">
            <v>SUB INTENDENTE</v>
          </cell>
          <cell r="D33">
            <v>10992</v>
          </cell>
        </row>
        <row r="34">
          <cell r="B34" t="str">
            <v>JEFE DE SECCIÓN I</v>
          </cell>
          <cell r="D34">
            <v>10992</v>
          </cell>
        </row>
        <row r="35">
          <cell r="B35" t="str">
            <v>RESPONSABLE SECTOR I</v>
          </cell>
          <cell r="D35">
            <v>10992</v>
          </cell>
        </row>
        <row r="36">
          <cell r="B36" t="str">
            <v>ASISTENTE ESTRATÉGICO I</v>
          </cell>
          <cell r="D36">
            <v>10992</v>
          </cell>
        </row>
        <row r="37">
          <cell r="B37" t="str">
            <v>ASESOR VI</v>
          </cell>
          <cell r="D37">
            <v>9443</v>
          </cell>
        </row>
        <row r="38">
          <cell r="B38" t="str">
            <v>ASESOR LEGAL V</v>
          </cell>
          <cell r="D38">
            <v>9443</v>
          </cell>
        </row>
        <row r="39">
          <cell r="B39" t="str">
            <v>COORDINADOR VI</v>
          </cell>
          <cell r="D39">
            <v>9443</v>
          </cell>
        </row>
        <row r="40">
          <cell r="B40" t="str">
            <v>PROFESIONAL I</v>
          </cell>
          <cell r="D40">
            <v>9443</v>
          </cell>
        </row>
        <row r="41">
          <cell r="B41" t="str">
            <v>JEFE DE SECCIÓN II</v>
          </cell>
          <cell r="D41">
            <v>9443</v>
          </cell>
        </row>
        <row r="42">
          <cell r="B42" t="str">
            <v>ASISTENTE ESTRATÉGICO II</v>
          </cell>
          <cell r="D42">
            <v>9443</v>
          </cell>
        </row>
        <row r="43">
          <cell r="B43" t="str">
            <v>ASESOR VII</v>
          </cell>
          <cell r="D43">
            <v>8185</v>
          </cell>
        </row>
        <row r="44">
          <cell r="B44" t="str">
            <v>ASESOR LEGAL VI</v>
          </cell>
          <cell r="D44">
            <v>8185</v>
          </cell>
        </row>
        <row r="45">
          <cell r="B45" t="str">
            <v>PROFESIONAL II</v>
          </cell>
          <cell r="D45">
            <v>8185</v>
          </cell>
        </row>
        <row r="46">
          <cell r="B46" t="str">
            <v>ASISTENTE ESTRATÉGICO III</v>
          </cell>
          <cell r="D46">
            <v>8185</v>
          </cell>
        </row>
        <row r="47">
          <cell r="B47" t="str">
            <v>ASESOR VIII</v>
          </cell>
          <cell r="D47">
            <v>6925</v>
          </cell>
        </row>
        <row r="48">
          <cell r="B48" t="str">
            <v>ASESOR LEGAL VII</v>
          </cell>
          <cell r="D48">
            <v>6925</v>
          </cell>
        </row>
        <row r="49">
          <cell r="B49" t="str">
            <v>COORDINADOR VII</v>
          </cell>
          <cell r="D49">
            <v>6925</v>
          </cell>
        </row>
        <row r="50">
          <cell r="B50" t="str">
            <v>PROFESIONAL III</v>
          </cell>
          <cell r="D50">
            <v>6925</v>
          </cell>
        </row>
        <row r="51">
          <cell r="B51" t="str">
            <v>JEFE DE SECCIÓN III</v>
          </cell>
          <cell r="D51">
            <v>6925</v>
          </cell>
        </row>
        <row r="52">
          <cell r="B52" t="str">
            <v>ASISTENTE ESTRATÉGICO IV</v>
          </cell>
          <cell r="D52">
            <v>6925</v>
          </cell>
        </row>
        <row r="53">
          <cell r="B53" t="str">
            <v>PROFESIONAL IV</v>
          </cell>
          <cell r="D53">
            <v>6295</v>
          </cell>
        </row>
        <row r="54">
          <cell r="B54" t="str">
            <v>PROFESIONAL V</v>
          </cell>
          <cell r="D54">
            <v>5887</v>
          </cell>
        </row>
        <row r="55">
          <cell r="B55" t="str">
            <v>TÉCNICO ADMINISTRATIVO I</v>
          </cell>
          <cell r="D55">
            <v>5887</v>
          </cell>
        </row>
        <row r="56">
          <cell r="B56" t="str">
            <v>ASISTENTE I</v>
          </cell>
          <cell r="D56">
            <v>5887</v>
          </cell>
        </row>
        <row r="57">
          <cell r="B57" t="str">
            <v>PROFESIONAL VI</v>
          </cell>
          <cell r="D57">
            <v>5480</v>
          </cell>
        </row>
        <row r="58">
          <cell r="B58" t="str">
            <v>TÉCNICO ADMINISTRATIVO II</v>
          </cell>
          <cell r="D58">
            <v>5480</v>
          </cell>
        </row>
        <row r="59">
          <cell r="B59" t="str">
            <v>ASISTENTE II</v>
          </cell>
          <cell r="D59">
            <v>5480</v>
          </cell>
        </row>
        <row r="60">
          <cell r="B60" t="str">
            <v>TÉCNICO ADMINISTRATIVO III</v>
          </cell>
          <cell r="D60">
            <v>5341</v>
          </cell>
        </row>
        <row r="61">
          <cell r="B61" t="str">
            <v>ASISTENTE III</v>
          </cell>
          <cell r="D61">
            <v>5341</v>
          </cell>
        </row>
        <row r="62">
          <cell r="B62" t="str">
            <v>TÉCNICO ADMINISTRATIVO IV</v>
          </cell>
          <cell r="D62">
            <v>5196</v>
          </cell>
        </row>
        <row r="63">
          <cell r="B63" t="str">
            <v>ASISTENTE IV</v>
          </cell>
          <cell r="D63">
            <v>5196</v>
          </cell>
        </row>
        <row r="64">
          <cell r="B64" t="str">
            <v>CONDUCTOR BUS I</v>
          </cell>
          <cell r="D64">
            <v>5196</v>
          </cell>
        </row>
        <row r="65">
          <cell r="B65" t="str">
            <v>DIRECTOR DE BANDA</v>
          </cell>
          <cell r="D65">
            <v>5196</v>
          </cell>
        </row>
        <row r="66">
          <cell r="B66" t="str">
            <v>PROFESIONAL VII</v>
          </cell>
          <cell r="D66">
            <v>5048</v>
          </cell>
        </row>
        <row r="67">
          <cell r="B67" t="str">
            <v>TÉCNICO ADMINISTRATIVO V</v>
          </cell>
          <cell r="D67">
            <v>5048</v>
          </cell>
        </row>
        <row r="68">
          <cell r="B68" t="str">
            <v>ASISTENTE V</v>
          </cell>
          <cell r="D68">
            <v>5048</v>
          </cell>
        </row>
        <row r="69">
          <cell r="B69" t="str">
            <v>CONDUCTOR BUS II</v>
          </cell>
          <cell r="D69">
            <v>5048</v>
          </cell>
        </row>
        <row r="70">
          <cell r="B70" t="str">
            <v>MÚSICO MAYOR</v>
          </cell>
          <cell r="D70">
            <v>5048</v>
          </cell>
        </row>
        <row r="71">
          <cell r="B71" t="str">
            <v>LABORAL I</v>
          </cell>
          <cell r="D71">
            <v>4894</v>
          </cell>
        </row>
        <row r="72">
          <cell r="B72" t="str">
            <v>MÚSICO I</v>
          </cell>
          <cell r="D72">
            <v>4894</v>
          </cell>
        </row>
        <row r="73">
          <cell r="B73" t="str">
            <v>TÉCNICO ADMINISTRATIVO VI</v>
          </cell>
          <cell r="D73">
            <v>4789</v>
          </cell>
        </row>
        <row r="74">
          <cell r="B74" t="str">
            <v>ASISTENTE VI</v>
          </cell>
          <cell r="D74">
            <v>4789</v>
          </cell>
        </row>
        <row r="75">
          <cell r="B75" t="str">
            <v>CONDUCTOR BUS III</v>
          </cell>
          <cell r="D75">
            <v>4789</v>
          </cell>
        </row>
        <row r="76">
          <cell r="B76" t="str">
            <v>LABORAL II</v>
          </cell>
          <cell r="D76">
            <v>4789</v>
          </cell>
        </row>
        <row r="77">
          <cell r="B77" t="str">
            <v>MÚSICO II</v>
          </cell>
          <cell r="D77">
            <v>4789</v>
          </cell>
        </row>
        <row r="78">
          <cell r="B78" t="str">
            <v>TÉCNICO ADMINISTRATIVO VII</v>
          </cell>
          <cell r="D78">
            <v>4686</v>
          </cell>
        </row>
        <row r="79">
          <cell r="B79" t="str">
            <v>ASISTENTE VII</v>
          </cell>
          <cell r="D79">
            <v>4686</v>
          </cell>
        </row>
        <row r="80">
          <cell r="B80" t="str">
            <v>CONDUCTOR BUS IV</v>
          </cell>
          <cell r="D80">
            <v>4686</v>
          </cell>
        </row>
        <row r="81">
          <cell r="B81" t="str">
            <v>LABORAL III</v>
          </cell>
          <cell r="D81">
            <v>4686</v>
          </cell>
        </row>
        <row r="82">
          <cell r="B82" t="str">
            <v>MÚSICO III</v>
          </cell>
          <cell r="D82">
            <v>4686</v>
          </cell>
        </row>
        <row r="83">
          <cell r="B83" t="str">
            <v>LABORAL IV</v>
          </cell>
          <cell r="D83">
            <v>4581</v>
          </cell>
        </row>
        <row r="84">
          <cell r="B84" t="str">
            <v>CONDUCTOR BUS V</v>
          </cell>
          <cell r="D84">
            <v>4436</v>
          </cell>
        </row>
        <row r="85">
          <cell r="B85" t="str">
            <v>ASISTENTE VIII</v>
          </cell>
          <cell r="D85">
            <v>4398</v>
          </cell>
        </row>
        <row r="86">
          <cell r="B86" t="str">
            <v>LABORAL V</v>
          </cell>
          <cell r="D86">
            <v>3950</v>
          </cell>
        </row>
        <row r="87">
          <cell r="B87" t="str">
            <v>LABORAL VI</v>
          </cell>
          <cell r="D87">
            <v>3336</v>
          </cell>
        </row>
        <row r="88">
          <cell r="B88" t="str">
            <v>ANFITRIÓN I</v>
          </cell>
          <cell r="D88">
            <v>3336</v>
          </cell>
        </row>
        <row r="89">
          <cell r="B89" t="str">
            <v>LABORAL VII</v>
          </cell>
          <cell r="D89">
            <v>2976</v>
          </cell>
        </row>
        <row r="90">
          <cell r="B90" t="str">
            <v>ANFITRIÓN II</v>
          </cell>
          <cell r="D90">
            <v>2976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21"/>
  <sheetViews>
    <sheetView tabSelected="1" zoomScale="160" zoomScaleNormal="16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M24" sqref="M24"/>
    </sheetView>
  </sheetViews>
  <sheetFormatPr baseColWidth="10" defaultColWidth="12.140625" defaultRowHeight="11.25" x14ac:dyDescent="0.25"/>
  <cols>
    <col min="1" max="1" width="3.28515625" style="19" hidden="1" customWidth="1"/>
    <col min="2" max="2" width="0" style="19" hidden="1" customWidth="1"/>
    <col min="3" max="3" width="3.5703125" style="19" hidden="1" customWidth="1"/>
    <col min="4" max="4" width="0" style="19" hidden="1" customWidth="1"/>
    <col min="5" max="5" width="9" style="19" hidden="1" customWidth="1"/>
    <col min="6" max="6" width="6.85546875" style="19" hidden="1" customWidth="1"/>
    <col min="7" max="7" width="20.85546875" style="38" customWidth="1"/>
    <col min="8" max="8" width="10.5703125" style="19" customWidth="1"/>
    <col min="9" max="9" width="10" style="19" customWidth="1"/>
    <col min="10" max="10" width="19.140625" style="20" customWidth="1"/>
    <col min="11" max="11" width="8.85546875" style="41" customWidth="1"/>
    <col min="12" max="12" width="7.5703125" style="41" customWidth="1"/>
    <col min="13" max="13" width="8.85546875" style="41" customWidth="1"/>
    <col min="14" max="14" width="46" style="20" customWidth="1"/>
    <col min="15" max="15" width="12.5703125" style="21" customWidth="1"/>
    <col min="16" max="16" width="16.28515625" style="22" hidden="1" customWidth="1"/>
    <col min="17" max="17" width="15" style="22" hidden="1" customWidth="1"/>
    <col min="18" max="18" width="14.42578125" style="23" hidden="1" customWidth="1"/>
    <col min="19" max="19" width="13.5703125" style="23" hidden="1" customWidth="1"/>
    <col min="20" max="20" width="13.28515625" style="23" hidden="1" customWidth="1"/>
    <col min="21" max="21" width="16.42578125" style="23" hidden="1" customWidth="1"/>
    <col min="22" max="22" width="15.85546875" style="23" hidden="1" customWidth="1"/>
    <col min="23" max="23" width="12.5703125" style="23" hidden="1" customWidth="1"/>
    <col min="24" max="16384" width="12.140625" style="1"/>
  </cols>
  <sheetData>
    <row r="1" spans="1:23" ht="1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8" customFormat="1" ht="23.25" customHeight="1" x14ac:dyDescent="0.25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7" t="s">
        <v>44</v>
      </c>
      <c r="H2" s="2" t="s">
        <v>45</v>
      </c>
      <c r="I2" s="2" t="s">
        <v>46</v>
      </c>
      <c r="J2" s="3" t="s">
        <v>7</v>
      </c>
      <c r="K2" s="3" t="s">
        <v>90</v>
      </c>
      <c r="L2" s="3" t="s">
        <v>91</v>
      </c>
      <c r="M2" s="3" t="s">
        <v>92</v>
      </c>
      <c r="N2" s="3" t="s">
        <v>8</v>
      </c>
      <c r="O2" s="3" t="s">
        <v>9</v>
      </c>
      <c r="P2" s="4" t="s">
        <v>10</v>
      </c>
      <c r="Q2" s="5" t="s">
        <v>11</v>
      </c>
      <c r="R2" s="6">
        <v>12100</v>
      </c>
      <c r="S2" s="4" t="s">
        <v>12</v>
      </c>
      <c r="T2" s="4" t="s">
        <v>13</v>
      </c>
      <c r="U2" s="4" t="s">
        <v>14</v>
      </c>
      <c r="V2" s="4" t="s">
        <v>15</v>
      </c>
      <c r="W2" s="7" t="s">
        <v>16</v>
      </c>
    </row>
    <row r="3" spans="1:23" s="17" customFormat="1" ht="11.25" customHeight="1" x14ac:dyDescent="0.25">
      <c r="A3" s="9">
        <v>2</v>
      </c>
      <c r="B3" s="10" t="s">
        <v>17</v>
      </c>
      <c r="C3" s="11">
        <v>2</v>
      </c>
      <c r="D3" s="12" t="s">
        <v>18</v>
      </c>
      <c r="E3" s="9" t="s">
        <v>19</v>
      </c>
      <c r="F3" s="9">
        <v>20210</v>
      </c>
      <c r="G3" s="10" t="s">
        <v>62</v>
      </c>
      <c r="H3" s="9" t="s">
        <v>63</v>
      </c>
      <c r="I3" s="9" t="s">
        <v>64</v>
      </c>
      <c r="J3" s="13" t="s">
        <v>20</v>
      </c>
      <c r="K3" s="40">
        <v>1</v>
      </c>
      <c r="L3" s="44">
        <v>46024</v>
      </c>
      <c r="M3" s="44">
        <v>39082</v>
      </c>
      <c r="N3" s="13" t="s">
        <v>21</v>
      </c>
      <c r="O3" s="32">
        <f>IFERROR(INDEX([1]ESC!$D$3:$D$189,MATCH(J3,[1]ESC!$B$3:$B$189,0),0),0)</f>
        <v>15878</v>
      </c>
      <c r="P3" s="14" t="e">
        <f>O3*#REF!*#REF!</f>
        <v>#REF!</v>
      </c>
      <c r="Q3" s="14" t="e">
        <f t="shared" ref="Q3:Q8" si="0">P3*0.0833333</f>
        <v>#REF!</v>
      </c>
      <c r="R3" s="15" t="e">
        <f t="shared" ref="R3:R8" si="1">ROUNDUP(P3+Q3,2)</f>
        <v>#REF!</v>
      </c>
      <c r="S3" s="15" t="e">
        <f t="shared" ref="S3:S8" si="2">ROUNDUP(P3*0.1,2)</f>
        <v>#REF!</v>
      </c>
      <c r="T3" s="16" t="e">
        <f t="shared" ref="T3:T8" si="3">ROUNDUP(0.0171*P3,2)</f>
        <v>#REF!</v>
      </c>
      <c r="U3" s="16" t="e">
        <f t="shared" ref="U3:U8" si="4">ROUNDUP(P3*0.035,2)</f>
        <v>#REF!</v>
      </c>
      <c r="V3" s="16" t="e">
        <f t="shared" ref="V3:V8" si="5">ROUNDUP(P3*0.02,2)</f>
        <v>#REF!</v>
      </c>
      <c r="W3" s="16" t="e">
        <f t="shared" ref="W3:W8" si="6">SUM(R3,S3,T3,U3,V3)</f>
        <v>#REF!</v>
      </c>
    </row>
    <row r="4" spans="1:23" s="17" customFormat="1" ht="11.25" customHeight="1" x14ac:dyDescent="0.25">
      <c r="A4" s="9">
        <v>2</v>
      </c>
      <c r="B4" s="10" t="s">
        <v>17</v>
      </c>
      <c r="C4" s="11">
        <v>2</v>
      </c>
      <c r="D4" s="12" t="s">
        <v>18</v>
      </c>
      <c r="E4" s="9" t="s">
        <v>19</v>
      </c>
      <c r="F4" s="9">
        <v>20210</v>
      </c>
      <c r="G4" s="10" t="s">
        <v>47</v>
      </c>
      <c r="H4" s="9" t="s">
        <v>48</v>
      </c>
      <c r="I4" s="9" t="s">
        <v>49</v>
      </c>
      <c r="J4" s="13" t="s">
        <v>22</v>
      </c>
      <c r="K4" s="40">
        <v>1</v>
      </c>
      <c r="L4" s="44">
        <v>46024</v>
      </c>
      <c r="M4" s="44">
        <v>39082</v>
      </c>
      <c r="N4" s="13" t="s">
        <v>23</v>
      </c>
      <c r="O4" s="32">
        <f>IFERROR(INDEX([1]ESC!$D$3:$D$189,MATCH(J4,[1]ESC!$B$3:$B$189,0),0),0)</f>
        <v>10992</v>
      </c>
      <c r="P4" s="14" t="e">
        <f>O4*#REF!*#REF!</f>
        <v>#REF!</v>
      </c>
      <c r="Q4" s="14" t="e">
        <f t="shared" si="0"/>
        <v>#REF!</v>
      </c>
      <c r="R4" s="15" t="e">
        <f t="shared" si="1"/>
        <v>#REF!</v>
      </c>
      <c r="S4" s="15" t="e">
        <f t="shared" si="2"/>
        <v>#REF!</v>
      </c>
      <c r="T4" s="16" t="e">
        <f t="shared" si="3"/>
        <v>#REF!</v>
      </c>
      <c r="U4" s="16" t="e">
        <f t="shared" si="4"/>
        <v>#REF!</v>
      </c>
      <c r="V4" s="16" t="e">
        <f t="shared" si="5"/>
        <v>#REF!</v>
      </c>
      <c r="W4" s="16" t="e">
        <f t="shared" si="6"/>
        <v>#REF!</v>
      </c>
    </row>
    <row r="5" spans="1:23" s="18" customFormat="1" ht="11.25" customHeight="1" x14ac:dyDescent="0.25">
      <c r="A5" s="9">
        <v>2</v>
      </c>
      <c r="B5" s="10" t="s">
        <v>17</v>
      </c>
      <c r="C5" s="11">
        <v>2</v>
      </c>
      <c r="D5" s="12" t="s">
        <v>18</v>
      </c>
      <c r="E5" s="9" t="s">
        <v>19</v>
      </c>
      <c r="F5" s="9">
        <v>20210</v>
      </c>
      <c r="G5" s="10" t="s">
        <v>71</v>
      </c>
      <c r="H5" s="9" t="s">
        <v>72</v>
      </c>
      <c r="I5" s="9" t="s">
        <v>73</v>
      </c>
      <c r="J5" s="13" t="s">
        <v>22</v>
      </c>
      <c r="K5" s="40">
        <v>1</v>
      </c>
      <c r="L5" s="44">
        <v>46024</v>
      </c>
      <c r="M5" s="44">
        <v>39082</v>
      </c>
      <c r="N5" s="13" t="s">
        <v>24</v>
      </c>
      <c r="O5" s="32">
        <f>IFERROR(INDEX([1]ESC!$D$3:$D$189,MATCH(J5,[1]ESC!$B$3:$B$189,0),0),0)</f>
        <v>10992</v>
      </c>
      <c r="P5" s="14" t="e">
        <f>O5*#REF!*#REF!</f>
        <v>#REF!</v>
      </c>
      <c r="Q5" s="14" t="e">
        <f t="shared" si="0"/>
        <v>#REF!</v>
      </c>
      <c r="R5" s="15" t="e">
        <f t="shared" si="1"/>
        <v>#REF!</v>
      </c>
      <c r="S5" s="15" t="e">
        <f t="shared" si="2"/>
        <v>#REF!</v>
      </c>
      <c r="T5" s="16" t="e">
        <f t="shared" si="3"/>
        <v>#REF!</v>
      </c>
      <c r="U5" s="16" t="e">
        <f t="shared" si="4"/>
        <v>#REF!</v>
      </c>
      <c r="V5" s="16" t="e">
        <f t="shared" si="5"/>
        <v>#REF!</v>
      </c>
      <c r="W5" s="16" t="e">
        <f t="shared" si="6"/>
        <v>#REF!</v>
      </c>
    </row>
    <row r="6" spans="1:23" s="18" customFormat="1" ht="11.25" customHeight="1" x14ac:dyDescent="0.25">
      <c r="A6" s="9">
        <v>2</v>
      </c>
      <c r="B6" s="10" t="s">
        <v>17</v>
      </c>
      <c r="C6" s="11">
        <v>2</v>
      </c>
      <c r="D6" s="12" t="s">
        <v>18</v>
      </c>
      <c r="E6" s="9" t="s">
        <v>19</v>
      </c>
      <c r="F6" s="9">
        <v>20210</v>
      </c>
      <c r="G6" s="10" t="s">
        <v>65</v>
      </c>
      <c r="H6" s="9" t="s">
        <v>66</v>
      </c>
      <c r="I6" s="9" t="s">
        <v>67</v>
      </c>
      <c r="J6" s="13" t="s">
        <v>25</v>
      </c>
      <c r="K6" s="40">
        <v>1</v>
      </c>
      <c r="L6" s="44">
        <v>46024</v>
      </c>
      <c r="M6" s="44">
        <v>39082</v>
      </c>
      <c r="N6" s="13" t="s">
        <v>26</v>
      </c>
      <c r="O6" s="32">
        <f>IFERROR(INDEX([1]ESC!$D$3:$D$189,MATCH(J6,[1]ESC!$B$3:$B$189,0),0),0)</f>
        <v>5887</v>
      </c>
      <c r="P6" s="14" t="e">
        <f>O6*#REF!*#REF!</f>
        <v>#REF!</v>
      </c>
      <c r="Q6" s="14" t="e">
        <f t="shared" si="0"/>
        <v>#REF!</v>
      </c>
      <c r="R6" s="15" t="e">
        <f t="shared" si="1"/>
        <v>#REF!</v>
      </c>
      <c r="S6" s="15" t="e">
        <f t="shared" si="2"/>
        <v>#REF!</v>
      </c>
      <c r="T6" s="16" t="e">
        <f t="shared" si="3"/>
        <v>#REF!</v>
      </c>
      <c r="U6" s="16" t="e">
        <f t="shared" si="4"/>
        <v>#REF!</v>
      </c>
      <c r="V6" s="16" t="e">
        <f t="shared" si="5"/>
        <v>#REF!</v>
      </c>
      <c r="W6" s="16" t="e">
        <f t="shared" si="6"/>
        <v>#REF!</v>
      </c>
    </row>
    <row r="7" spans="1:23" s="18" customFormat="1" ht="11.25" customHeight="1" x14ac:dyDescent="0.25">
      <c r="A7" s="9"/>
      <c r="B7" s="10"/>
      <c r="C7" s="11"/>
      <c r="D7" s="12"/>
      <c r="E7" s="9" t="s">
        <v>19</v>
      </c>
      <c r="F7" s="9">
        <v>20210</v>
      </c>
      <c r="G7" s="10" t="s">
        <v>68</v>
      </c>
      <c r="H7" s="9" t="s">
        <v>69</v>
      </c>
      <c r="I7" s="9" t="s">
        <v>70</v>
      </c>
      <c r="J7" s="13" t="s">
        <v>27</v>
      </c>
      <c r="K7" s="40">
        <v>1</v>
      </c>
      <c r="L7" s="44">
        <v>46024</v>
      </c>
      <c r="M7" s="44">
        <v>39082</v>
      </c>
      <c r="N7" s="13" t="s">
        <v>28</v>
      </c>
      <c r="O7" s="32">
        <f>IFERROR(INDEX([1]ESC!$D$3:$D$189,MATCH(J7,[1]ESC!$B$3:$B$189,0),0),0)</f>
        <v>5480</v>
      </c>
      <c r="P7" s="14" t="e">
        <f>O7*#REF!*#REF!</f>
        <v>#REF!</v>
      </c>
      <c r="Q7" s="14" t="e">
        <f t="shared" si="0"/>
        <v>#REF!</v>
      </c>
      <c r="R7" s="15" t="e">
        <f t="shared" si="1"/>
        <v>#REF!</v>
      </c>
      <c r="S7" s="15" t="e">
        <f t="shared" si="2"/>
        <v>#REF!</v>
      </c>
      <c r="T7" s="16" t="e">
        <f t="shared" si="3"/>
        <v>#REF!</v>
      </c>
      <c r="U7" s="16" t="e">
        <f t="shared" si="4"/>
        <v>#REF!</v>
      </c>
      <c r="V7" s="16" t="e">
        <f t="shared" si="5"/>
        <v>#REF!</v>
      </c>
      <c r="W7" s="16" t="e">
        <f t="shared" si="6"/>
        <v>#REF!</v>
      </c>
    </row>
    <row r="8" spans="1:23" s="18" customFormat="1" ht="11.25" customHeight="1" x14ac:dyDescent="0.25">
      <c r="A8" s="9">
        <v>2</v>
      </c>
      <c r="B8" s="10" t="s">
        <v>17</v>
      </c>
      <c r="C8" s="11">
        <v>2</v>
      </c>
      <c r="D8" s="12" t="s">
        <v>18</v>
      </c>
      <c r="E8" s="9" t="s">
        <v>19</v>
      </c>
      <c r="F8" s="9">
        <v>20210</v>
      </c>
      <c r="G8" s="10" t="s">
        <v>59</v>
      </c>
      <c r="H8" s="9" t="s">
        <v>60</v>
      </c>
      <c r="I8" s="9" t="s">
        <v>61</v>
      </c>
      <c r="J8" s="13" t="s">
        <v>29</v>
      </c>
      <c r="K8" s="40">
        <v>1</v>
      </c>
      <c r="L8" s="44">
        <v>46024</v>
      </c>
      <c r="M8" s="44">
        <v>39082</v>
      </c>
      <c r="N8" s="13" t="s">
        <v>30</v>
      </c>
      <c r="O8" s="32">
        <f>IFERROR(INDEX([1]ESC!$D$3:$D$189,MATCH(J8,[1]ESC!$B$3:$B$189,0),0),0)</f>
        <v>5341</v>
      </c>
      <c r="P8" s="14" t="e">
        <f>O8*#REF!*#REF!</f>
        <v>#REF!</v>
      </c>
      <c r="Q8" s="14" t="e">
        <f t="shared" si="0"/>
        <v>#REF!</v>
      </c>
      <c r="R8" s="15" t="e">
        <f t="shared" si="1"/>
        <v>#REF!</v>
      </c>
      <c r="S8" s="15" t="e">
        <f t="shared" si="2"/>
        <v>#REF!</v>
      </c>
      <c r="T8" s="16" t="e">
        <f t="shared" si="3"/>
        <v>#REF!</v>
      </c>
      <c r="U8" s="16" t="e">
        <f t="shared" si="4"/>
        <v>#REF!</v>
      </c>
      <c r="V8" s="16" t="e">
        <f t="shared" si="5"/>
        <v>#REF!</v>
      </c>
      <c r="W8" s="16" t="e">
        <f t="shared" si="6"/>
        <v>#REF!</v>
      </c>
    </row>
    <row r="10" spans="1:23" ht="10.5" customHeight="1" x14ac:dyDescent="0.25"/>
    <row r="11" spans="1:23" x14ac:dyDescent="0.25">
      <c r="E11" s="34" t="s">
        <v>42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s="23" customFormat="1" ht="24.75" customHeight="1" x14ac:dyDescent="0.25">
      <c r="A12" s="19"/>
      <c r="B12" s="19"/>
      <c r="C12" s="19"/>
      <c r="D12" s="19"/>
      <c r="E12" s="2" t="s">
        <v>5</v>
      </c>
      <c r="F12" s="3" t="s">
        <v>6</v>
      </c>
      <c r="G12" s="37" t="s">
        <v>44</v>
      </c>
      <c r="H12" s="2" t="s">
        <v>45</v>
      </c>
      <c r="I12" s="2" t="s">
        <v>46</v>
      </c>
      <c r="J12" s="2" t="s">
        <v>7</v>
      </c>
      <c r="K12" s="3" t="s">
        <v>90</v>
      </c>
      <c r="L12" s="3" t="s">
        <v>91</v>
      </c>
      <c r="M12" s="3" t="s">
        <v>92</v>
      </c>
      <c r="N12" s="3" t="s">
        <v>8</v>
      </c>
      <c r="O12" s="2" t="s">
        <v>9</v>
      </c>
      <c r="P12" s="2" t="s">
        <v>6</v>
      </c>
      <c r="Q12" s="3" t="s">
        <v>7</v>
      </c>
      <c r="R12" s="3" t="s">
        <v>8</v>
      </c>
      <c r="S12" s="3" t="s">
        <v>9</v>
      </c>
      <c r="T12" s="4" t="s">
        <v>10</v>
      </c>
      <c r="U12" s="5" t="s">
        <v>11</v>
      </c>
      <c r="V12" s="6">
        <v>12100</v>
      </c>
      <c r="W12" s="4" t="s">
        <v>12</v>
      </c>
    </row>
    <row r="13" spans="1:23" x14ac:dyDescent="0.25">
      <c r="E13" s="28" t="s">
        <v>32</v>
      </c>
      <c r="F13" s="28">
        <v>41113</v>
      </c>
      <c r="G13" s="39" t="s">
        <v>50</v>
      </c>
      <c r="H13" s="28" t="s">
        <v>51</v>
      </c>
      <c r="I13" s="28" t="s">
        <v>52</v>
      </c>
      <c r="J13" s="29" t="s">
        <v>33</v>
      </c>
      <c r="K13" s="42">
        <v>1</v>
      </c>
      <c r="L13" s="45">
        <v>46027</v>
      </c>
      <c r="M13" s="45">
        <v>46295</v>
      </c>
      <c r="N13" s="29" t="s">
        <v>34</v>
      </c>
      <c r="O13" s="30">
        <v>8185</v>
      </c>
    </row>
    <row r="14" spans="1:23" x14ac:dyDescent="0.25">
      <c r="E14" s="28" t="s">
        <v>32</v>
      </c>
      <c r="F14" s="28">
        <v>41113</v>
      </c>
      <c r="G14" s="39" t="s">
        <v>79</v>
      </c>
      <c r="H14" s="28" t="s">
        <v>80</v>
      </c>
      <c r="I14" s="28" t="s">
        <v>81</v>
      </c>
      <c r="J14" s="29" t="s">
        <v>35</v>
      </c>
      <c r="K14" s="42">
        <v>1</v>
      </c>
      <c r="L14" s="45">
        <v>46027</v>
      </c>
      <c r="M14" s="45">
        <v>46295</v>
      </c>
      <c r="N14" s="29" t="s">
        <v>36</v>
      </c>
      <c r="O14" s="30">
        <v>6295</v>
      </c>
    </row>
    <row r="15" spans="1:23" x14ac:dyDescent="0.25">
      <c r="E15" s="28" t="s">
        <v>32</v>
      </c>
      <c r="F15" s="28">
        <v>41113</v>
      </c>
      <c r="G15" s="39" t="s">
        <v>82</v>
      </c>
      <c r="H15" s="28" t="s">
        <v>83</v>
      </c>
      <c r="I15" s="28" t="s">
        <v>84</v>
      </c>
      <c r="J15" s="29" t="s">
        <v>35</v>
      </c>
      <c r="K15" s="42">
        <v>1</v>
      </c>
      <c r="L15" s="45">
        <v>46027</v>
      </c>
      <c r="M15" s="45">
        <v>46295</v>
      </c>
      <c r="N15" s="29" t="s">
        <v>36</v>
      </c>
      <c r="O15" s="30">
        <v>6295</v>
      </c>
    </row>
    <row r="16" spans="1:23" x14ac:dyDescent="0.25">
      <c r="E16" s="28" t="s">
        <v>32</v>
      </c>
      <c r="F16" s="28">
        <v>41113</v>
      </c>
      <c r="G16" s="39" t="s">
        <v>56</v>
      </c>
      <c r="H16" s="28" t="s">
        <v>57</v>
      </c>
      <c r="I16" s="28" t="s">
        <v>58</v>
      </c>
      <c r="J16" s="29" t="s">
        <v>37</v>
      </c>
      <c r="K16" s="42">
        <v>1</v>
      </c>
      <c r="L16" s="45">
        <v>46027</v>
      </c>
      <c r="M16" s="45">
        <v>46295</v>
      </c>
      <c r="N16" s="29" t="s">
        <v>36</v>
      </c>
      <c r="O16" s="30">
        <v>5480</v>
      </c>
    </row>
    <row r="17" spans="5:15" x14ac:dyDescent="0.25">
      <c r="E17" s="28" t="s">
        <v>32</v>
      </c>
      <c r="F17" s="28">
        <v>41113</v>
      </c>
      <c r="G17" s="39" t="s">
        <v>53</v>
      </c>
      <c r="H17" s="28" t="s">
        <v>54</v>
      </c>
      <c r="I17" s="28" t="s">
        <v>55</v>
      </c>
      <c r="J17" s="29" t="s">
        <v>37</v>
      </c>
      <c r="K17" s="42">
        <v>1</v>
      </c>
      <c r="L17" s="45">
        <v>46027</v>
      </c>
      <c r="M17" s="45">
        <v>46295</v>
      </c>
      <c r="N17" s="29" t="s">
        <v>43</v>
      </c>
      <c r="O17" s="30">
        <v>5480</v>
      </c>
    </row>
    <row r="18" spans="5:15" x14ac:dyDescent="0.25">
      <c r="E18" s="28" t="s">
        <v>32</v>
      </c>
      <c r="F18" s="28">
        <v>41113</v>
      </c>
      <c r="G18" s="39" t="s">
        <v>74</v>
      </c>
      <c r="H18" s="28" t="s">
        <v>75</v>
      </c>
      <c r="I18" s="28" t="s">
        <v>76</v>
      </c>
      <c r="J18" s="29" t="s">
        <v>39</v>
      </c>
      <c r="K18" s="42">
        <v>1</v>
      </c>
      <c r="L18" s="45">
        <v>46027</v>
      </c>
      <c r="M18" s="45">
        <v>46295</v>
      </c>
      <c r="N18" s="29" t="s">
        <v>40</v>
      </c>
      <c r="O18" s="30">
        <v>5048</v>
      </c>
    </row>
    <row r="19" spans="5:15" x14ac:dyDescent="0.25">
      <c r="E19" s="28" t="s">
        <v>32</v>
      </c>
      <c r="F19" s="28">
        <v>41113</v>
      </c>
      <c r="G19" s="39" t="s">
        <v>87</v>
      </c>
      <c r="H19" s="28" t="s">
        <v>88</v>
      </c>
      <c r="I19" s="28" t="s">
        <v>89</v>
      </c>
      <c r="J19" s="33" t="s">
        <v>41</v>
      </c>
      <c r="K19" s="43">
        <v>1</v>
      </c>
      <c r="L19" s="46">
        <v>46027</v>
      </c>
      <c r="M19" s="45">
        <v>46142</v>
      </c>
      <c r="N19" s="29" t="s">
        <v>40</v>
      </c>
      <c r="O19" s="30">
        <v>4789</v>
      </c>
    </row>
    <row r="20" spans="5:15" x14ac:dyDescent="0.25">
      <c r="E20" s="28" t="s">
        <v>32</v>
      </c>
      <c r="F20" s="28">
        <v>41113</v>
      </c>
      <c r="G20" s="39" t="s">
        <v>77</v>
      </c>
      <c r="H20" s="28" t="s">
        <v>70</v>
      </c>
      <c r="I20" s="28" t="s">
        <v>78</v>
      </c>
      <c r="J20" s="29" t="s">
        <v>39</v>
      </c>
      <c r="K20" s="42">
        <v>1</v>
      </c>
      <c r="L20" s="45">
        <v>46027</v>
      </c>
      <c r="M20" s="45">
        <v>46295</v>
      </c>
      <c r="N20" s="29" t="s">
        <v>40</v>
      </c>
      <c r="O20" s="30">
        <v>5048</v>
      </c>
    </row>
    <row r="21" spans="5:15" x14ac:dyDescent="0.25">
      <c r="E21" s="28" t="s">
        <v>32</v>
      </c>
      <c r="F21" s="28">
        <v>41113</v>
      </c>
      <c r="G21" s="39" t="s">
        <v>85</v>
      </c>
      <c r="H21" s="28"/>
      <c r="I21" s="28" t="s">
        <v>86</v>
      </c>
      <c r="J21" s="29" t="s">
        <v>39</v>
      </c>
      <c r="K21" s="42">
        <v>1</v>
      </c>
      <c r="L21" s="45">
        <v>46027</v>
      </c>
      <c r="M21" s="45">
        <v>46295</v>
      </c>
      <c r="N21" s="29" t="s">
        <v>40</v>
      </c>
      <c r="O21" s="31">
        <v>5048</v>
      </c>
    </row>
  </sheetData>
  <autoFilter ref="A2:W8">
    <sortState ref="A4:AD19">
      <sortCondition descending="1" ref="J2:J19"/>
    </sortState>
  </autoFilter>
  <mergeCells count="2">
    <mergeCell ref="A1:W1"/>
    <mergeCell ref="E11:W11"/>
  </mergeCells>
  <printOptions horizontalCentered="1"/>
  <pageMargins left="0.39370078740157483" right="0.39370078740157483" top="0.74803149606299213" bottom="0.74803149606299213" header="0.31496062992125984" footer="0.31496062992125984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E5" sqref="E5:E13"/>
    </sheetView>
  </sheetViews>
  <sheetFormatPr baseColWidth="10" defaultRowHeight="15" x14ac:dyDescent="0.25"/>
  <cols>
    <col min="4" max="4" width="18.5703125" customWidth="1"/>
  </cols>
  <sheetData>
    <row r="2" spans="1:5" x14ac:dyDescent="0.25">
      <c r="A2" s="19"/>
      <c r="B2" s="19"/>
      <c r="C2" s="35" t="s">
        <v>31</v>
      </c>
      <c r="D2" s="35"/>
      <c r="E2" s="35"/>
    </row>
    <row r="3" spans="1:5" x14ac:dyDescent="0.25">
      <c r="A3" s="24"/>
      <c r="B3" s="24"/>
      <c r="C3" s="36"/>
      <c r="D3" s="36"/>
      <c r="E3" s="36"/>
    </row>
    <row r="4" spans="1:5" ht="45" x14ac:dyDescent="0.25">
      <c r="A4" s="2" t="s">
        <v>5</v>
      </c>
      <c r="B4" s="2" t="s">
        <v>6</v>
      </c>
      <c r="C4" s="3" t="s">
        <v>7</v>
      </c>
      <c r="D4" s="3" t="s">
        <v>8</v>
      </c>
      <c r="E4" s="3" t="s">
        <v>9</v>
      </c>
    </row>
    <row r="5" spans="1:5" x14ac:dyDescent="0.25">
      <c r="A5" s="9" t="s">
        <v>32</v>
      </c>
      <c r="B5" s="9">
        <v>41113</v>
      </c>
      <c r="C5" s="25" t="s">
        <v>33</v>
      </c>
      <c r="D5" s="25" t="s">
        <v>34</v>
      </c>
      <c r="E5" s="26">
        <f>IFERROR(INDEX([2]ESC!$D$3:$D$189,MATCH(C5,[2]ESC!$B$3:$B$189,0),0),0)</f>
        <v>8185</v>
      </c>
    </row>
    <row r="6" spans="1:5" x14ac:dyDescent="0.25">
      <c r="A6" s="9" t="s">
        <v>32</v>
      </c>
      <c r="B6" s="9">
        <v>41113</v>
      </c>
      <c r="C6" s="25" t="s">
        <v>35</v>
      </c>
      <c r="D6" s="25" t="s">
        <v>36</v>
      </c>
      <c r="E6" s="26">
        <f>IFERROR(INDEX([2]ESC!$D$3:$D$189,MATCH(C6,[2]ESC!$B$3:$B$189,0),0),0)</f>
        <v>6295</v>
      </c>
    </row>
    <row r="7" spans="1:5" x14ac:dyDescent="0.25">
      <c r="A7" s="9" t="s">
        <v>32</v>
      </c>
      <c r="B7" s="9">
        <v>41113</v>
      </c>
      <c r="C7" s="25" t="s">
        <v>35</v>
      </c>
      <c r="D7" s="25" t="s">
        <v>36</v>
      </c>
      <c r="E7" s="26">
        <f>IFERROR(INDEX([2]ESC!$D$3:$D$189,MATCH(C7,[2]ESC!$B$3:$B$189,0),0),0)</f>
        <v>6295</v>
      </c>
    </row>
    <row r="8" spans="1:5" x14ac:dyDescent="0.25">
      <c r="A8" s="9" t="s">
        <v>32</v>
      </c>
      <c r="B8" s="9">
        <v>41113</v>
      </c>
      <c r="C8" s="25" t="s">
        <v>37</v>
      </c>
      <c r="D8" s="25" t="s">
        <v>36</v>
      </c>
      <c r="E8" s="26">
        <f>IFERROR(INDEX([2]ESC!$D$3:$D$189,MATCH(C8,[2]ESC!$B$3:$B$189,0),0),0)</f>
        <v>5480</v>
      </c>
    </row>
    <row r="9" spans="1:5" x14ac:dyDescent="0.25">
      <c r="A9" s="9" t="s">
        <v>32</v>
      </c>
      <c r="B9" s="9">
        <v>41113</v>
      </c>
      <c r="C9" s="25" t="s">
        <v>37</v>
      </c>
      <c r="D9" s="25" t="s">
        <v>38</v>
      </c>
      <c r="E9" s="26">
        <f>IFERROR(INDEX([2]ESC!$D$3:$D$189,MATCH(C9,[2]ESC!$B$3:$B$189,0),0),0)</f>
        <v>5480</v>
      </c>
    </row>
    <row r="10" spans="1:5" x14ac:dyDescent="0.25">
      <c r="A10" s="9" t="s">
        <v>32</v>
      </c>
      <c r="B10" s="9">
        <v>41113</v>
      </c>
      <c r="C10" s="27" t="s">
        <v>39</v>
      </c>
      <c r="D10" s="25" t="s">
        <v>40</v>
      </c>
      <c r="E10" s="26">
        <f>IFERROR(INDEX([2]ESC!$D$3:$D$189,MATCH(C10,[2]ESC!$B$3:$B$189,0),0),0)</f>
        <v>5048</v>
      </c>
    </row>
    <row r="11" spans="1:5" x14ac:dyDescent="0.25">
      <c r="A11" s="9" t="s">
        <v>32</v>
      </c>
      <c r="B11" s="9">
        <v>41113</v>
      </c>
      <c r="C11" s="27" t="s">
        <v>41</v>
      </c>
      <c r="D11" s="25" t="s">
        <v>40</v>
      </c>
      <c r="E11" s="26">
        <f>IFERROR(INDEX([2]ESC!$D$3:$D$189,MATCH(C11,[2]ESC!$B$3:$B$189,0),0),0)</f>
        <v>4789</v>
      </c>
    </row>
    <row r="12" spans="1:5" x14ac:dyDescent="0.25">
      <c r="A12" s="9" t="s">
        <v>32</v>
      </c>
      <c r="B12" s="9">
        <v>41113</v>
      </c>
      <c r="C12" s="27" t="s">
        <v>39</v>
      </c>
      <c r="D12" s="25" t="s">
        <v>40</v>
      </c>
      <c r="E12" s="26">
        <f>IFERROR(INDEX([2]ESC!$D$3:$D$189,MATCH(C12,[2]ESC!$B$3:$B$189,0),0),0)</f>
        <v>5048</v>
      </c>
    </row>
    <row r="13" spans="1:5" x14ac:dyDescent="0.25">
      <c r="A13" s="9" t="s">
        <v>32</v>
      </c>
      <c r="B13" s="9">
        <v>41113</v>
      </c>
      <c r="C13" s="27" t="s">
        <v>39</v>
      </c>
      <c r="D13" s="27" t="s">
        <v>40</v>
      </c>
      <c r="E13" s="26">
        <f>IFERROR(INDEX([2]ESC!$D$3:$D$189,MATCH(C13,[2]ESC!$B$3:$B$189,0),0),0)</f>
        <v>5048</v>
      </c>
    </row>
  </sheetData>
  <mergeCells count="1">
    <mergeCell ref="C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Emilio Andrade Morant</dc:creator>
  <cp:lastModifiedBy>Alfredo Emilio Andrade Morant</cp:lastModifiedBy>
  <cp:lastPrinted>2026-04-27T12:34:41Z</cp:lastPrinted>
  <dcterms:created xsi:type="dcterms:W3CDTF">2026-04-02T15:34:16Z</dcterms:created>
  <dcterms:modified xsi:type="dcterms:W3CDTF">2026-04-27T12:52:31Z</dcterms:modified>
</cp:coreProperties>
</file>